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7.04.23 Механизм\ЖАЛГАС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5" i="1" l="1"/>
  <c r="I433" i="1" l="1"/>
  <c r="H433" i="1"/>
  <c r="I436" i="1" l="1"/>
  <c r="H436" i="1"/>
  <c r="H440" i="1" l="1"/>
  <c r="I44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</calcChain>
</file>

<file path=xl/sharedStrings.xml><?xml version="1.0" encoding="utf-8"?>
<sst xmlns="http://schemas.openxmlformats.org/spreadsheetml/2006/main" count="3487" uniqueCount="955">
  <si>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</si>
  <si>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</si>
  <si>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</si>
  <si>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</si>
  <si>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</si>
  <si>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</si>
  <si>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</si>
  <si>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</si>
  <si>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</si>
  <si>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</si>
  <si>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</si>
  <si>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</si>
  <si>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</si>
  <si>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</si>
  <si>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</si>
  <si>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</si>
  <si>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</si>
  <si>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</si>
  <si>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</si>
  <si>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</si>
  <si>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</si>
  <si>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</si>
  <si>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</si>
  <si>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</si>
  <si>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</si>
  <si>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</si>
  <si>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</si>
  <si>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</si>
  <si>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</si>
  <si>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</si>
  <si>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</si>
  <si>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</si>
  <si>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</si>
  <si>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</si>
  <si>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</si>
  <si>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</si>
  <si>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</si>
  <si>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</si>
  <si>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</si>
  <si>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</si>
  <si>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</si>
  <si>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</si>
  <si>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</si>
  <si>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</si>
  <si>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</si>
  <si>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</si>
  <si>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</si>
  <si>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</si>
  <si>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</si>
  <si>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</si>
  <si>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</si>
  <si>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</si>
  <si>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</si>
  <si>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</si>
  <si>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</si>
  <si>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</si>
  <si>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</si>
  <si>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</si>
  <si>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</si>
  <si>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</si>
  <si>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</si>
  <si>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</si>
  <si>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</si>
  <si>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</si>
  <si>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</si>
  <si>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</si>
  <si>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</si>
  <si>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</si>
  <si>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</si>
  <si>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</si>
  <si>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</si>
  <si>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</si>
  <si>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</si>
  <si>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</si>
  <si>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</si>
  <si>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</si>
  <si>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</si>
  <si>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</si>
  <si>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</si>
  <si>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</si>
  <si>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</si>
  <si>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</si>
  <si>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</si>
  <si>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</si>
  <si>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</si>
  <si>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</si>
  <si>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</si>
  <si>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</si>
  <si>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</si>
  <si>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</si>
  <si>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</si>
  <si>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</si>
  <si>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</si>
  <si>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</si>
  <si>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</si>
  <si>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</si>
  <si>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</si>
  <si>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</si>
  <si>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</si>
  <si>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</si>
  <si>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</si>
  <si>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</si>
  <si>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</si>
  <si>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</si>
  <si>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</si>
  <si>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</si>
  <si>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</si>
  <si>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</si>
  <si>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</si>
  <si>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</si>
  <si>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</si>
  <si>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</si>
  <si>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</si>
  <si>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</si>
  <si>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</si>
  <si>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</si>
  <si>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</si>
  <si>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</si>
  <si>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</si>
  <si>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</si>
  <si>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</si>
  <si>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</si>
  <si>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</si>
  <si>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</si>
  <si>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</si>
  <si>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</si>
  <si>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</si>
  <si>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</si>
  <si>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</si>
  <si>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</si>
  <si>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</si>
  <si>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</si>
  <si>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</si>
  <si>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</si>
  <si>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</si>
  <si>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</si>
  <si>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</si>
  <si>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</si>
  <si>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</si>
  <si>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</si>
  <si>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</si>
  <si>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</si>
  <si>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</si>
  <si>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</si>
  <si>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</si>
  <si>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</si>
  <si>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</si>
  <si>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</si>
  <si>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</si>
  <si>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</si>
  <si>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</si>
  <si>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</si>
  <si>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</si>
  <si>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</si>
  <si>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</si>
  <si>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</si>
  <si>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</si>
  <si>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</si>
  <si>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</si>
  <si>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</si>
  <si>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</si>
  <si>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</si>
  <si>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</si>
  <si>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</si>
  <si>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</si>
  <si>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</si>
  <si>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</si>
  <si>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</si>
  <si>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</si>
  <si>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</si>
  <si>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</si>
  <si>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</si>
  <si>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</si>
  <si>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</si>
  <si>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</si>
  <si>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</si>
  <si>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</si>
  <si>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</si>
  <si>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</si>
  <si>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</si>
  <si>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</si>
  <si>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</si>
  <si>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</si>
  <si>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</si>
  <si>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</si>
  <si>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</si>
  <si>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</si>
  <si>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</si>
  <si>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</si>
  <si>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</si>
  <si>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</si>
  <si>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</si>
  <si>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</si>
  <si>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</si>
  <si>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</si>
  <si>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</si>
  <si>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</si>
  <si>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</si>
  <si>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</si>
  <si>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</si>
  <si>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</si>
  <si>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</si>
  <si>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</si>
  <si>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</si>
  <si>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</si>
  <si>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</si>
  <si>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</si>
  <si>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</si>
  <si>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</si>
  <si>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</si>
  <si>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</si>
  <si>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</si>
  <si>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</si>
  <si>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</si>
  <si>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</si>
  <si>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</si>
  <si>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</si>
  <si>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</si>
  <si>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</si>
  <si>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</si>
  <si>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</si>
  <si>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</si>
  <si>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</si>
  <si>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</si>
  <si>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</si>
  <si>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</si>
  <si>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</si>
  <si>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</si>
  <si>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</si>
  <si>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</si>
  <si>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</si>
  <si>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</si>
  <si>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</si>
  <si>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</si>
  <si>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</si>
  <si>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</si>
  <si>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</si>
  <si>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</si>
  <si>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</si>
  <si>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</si>
  <si>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</si>
  <si>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</si>
  <si>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</si>
  <si>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</si>
  <si>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</si>
  <si>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</si>
  <si>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</si>
  <si>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</si>
  <si>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</si>
  <si>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</si>
  <si>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</si>
  <si>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</si>
  <si>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</si>
  <si>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</si>
  <si>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</si>
  <si>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</si>
  <si>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</si>
  <si>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</si>
  <si>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</si>
  <si>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</si>
  <si>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</si>
  <si>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</si>
  <si>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</si>
  <si>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</si>
  <si>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</si>
  <si>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</si>
  <si>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</si>
  <si>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</si>
  <si>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</si>
  <si>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</si>
  <si>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</si>
  <si>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</si>
  <si>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</si>
  <si>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</si>
  <si>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</si>
  <si>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</si>
  <si>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</si>
  <si>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</si>
  <si>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</si>
  <si>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</si>
  <si>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</si>
  <si>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</si>
  <si>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</si>
  <si>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</si>
  <si>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</si>
  <si>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</si>
  <si>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</si>
  <si>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</si>
  <si>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</si>
  <si>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</si>
  <si>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</si>
  <si>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</si>
  <si>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</si>
  <si>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</si>
  <si>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</si>
  <si>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</si>
  <si>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</si>
  <si>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</si>
  <si>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</si>
  <si>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</si>
  <si>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</si>
  <si>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</si>
  <si>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</si>
  <si>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</si>
  <si>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</si>
  <si>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</si>
  <si>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</si>
  <si>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</si>
  <si>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</si>
  <si>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</si>
  <si>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</si>
  <si>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</si>
  <si>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</si>
  <si>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</si>
  <si>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</si>
  <si>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</si>
  <si>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</si>
  <si>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</si>
  <si>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</si>
  <si>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</si>
  <si>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</si>
  <si>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</si>
  <si>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</si>
  <si>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</si>
  <si>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</si>
  <si>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</si>
  <si>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</si>
  <si>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</si>
  <si>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</si>
  <si>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</si>
  <si>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</si>
  <si>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</si>
  <si>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</si>
  <si>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</si>
  <si>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</si>
  <si>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</si>
  <si>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</si>
  <si>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</si>
  <si>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</si>
  <si>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</si>
  <si>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</si>
  <si>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</si>
  <si>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</si>
  <si>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</si>
  <si>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</si>
  <si>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</si>
  <si>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</si>
  <si>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</si>
  <si>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</si>
  <si>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</si>
  <si>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</si>
  <si>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</si>
  <si>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</si>
  <si>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</si>
  <si>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</si>
  <si>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</si>
  <si>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</si>
  <si>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</si>
  <si>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</si>
  <si>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</si>
  <si>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</si>
  <si>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</si>
  <si>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</si>
  <si>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</si>
  <si>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</si>
  <si>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</si>
  <si>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</si>
  <si>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</si>
  <si>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</si>
  <si>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</si>
  <si>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</si>
  <si>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</si>
  <si>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</si>
  <si>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</si>
  <si>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</si>
  <si>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</si>
  <si>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</si>
  <si>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</si>
  <si>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</si>
  <si>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</si>
  <si>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</si>
  <si>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</si>
  <si>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</si>
  <si>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</si>
  <si>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</si>
  <si>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</si>
  <si>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</si>
  <si>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</si>
  <si>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</si>
  <si>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</si>
  <si>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</si>
  <si>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</si>
  <si>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</si>
  <si>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</si>
  <si>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</si>
  <si>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</si>
  <si>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</si>
  <si>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</si>
  <si>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</si>
  <si>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</si>
  <si>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</si>
  <si>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</si>
  <si>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</si>
  <si>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</si>
  <si>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</si>
  <si>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</si>
  <si>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</si>
  <si>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</si>
  <si>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</si>
  <si>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</si>
  <si>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</si>
  <si>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</si>
  <si>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</si>
  <si>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</si>
  <si>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</si>
  <si>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</si>
  <si>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</si>
  <si>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</si>
  <si>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</si>
  <si>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</si>
  <si>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</si>
  <si>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</si>
  <si>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</si>
  <si>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</si>
  <si>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</si>
  <si>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</si>
  <si>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</si>
  <si>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</si>
  <si>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</si>
  <si>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</si>
  <si>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</si>
  <si>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</si>
  <si>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</si>
  <si>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</si>
  <si>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</si>
  <si>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</si>
  <si>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</si>
  <si>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</si>
  <si>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</si>
  <si>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</si>
  <si>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</si>
  <si>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</si>
  <si>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</si>
  <si>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</si>
  <si>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</si>
  <si>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</si>
  <si>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</si>
  <si>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</si>
  <si>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</si>
  <si>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</si>
  <si>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</si>
  <si>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</si>
  <si>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</si>
  <si>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</si>
  <si>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</si>
  <si>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</si>
  <si>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</si>
  <si>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</si>
  <si>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</si>
  <si>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</si>
  <si>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</si>
  <si>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</si>
  <si>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</si>
  <si>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</si>
  <si>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</si>
  <si>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</si>
  <si>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</si>
  <si>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</si>
  <si>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</si>
  <si>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</si>
  <si>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</si>
  <si>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</si>
  <si>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</si>
  <si>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</si>
  <si>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</si>
  <si>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</si>
  <si>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</si>
  <si>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</si>
  <si>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</si>
  <si>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</si>
  <si>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</si>
  <si>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</si>
  <si>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</si>
  <si>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</si>
  <si>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</si>
  <si>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</si>
  <si>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</si>
  <si>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</si>
  <si>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</si>
  <si>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</si>
  <si>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</si>
  <si>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</si>
  <si>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</si>
  <si>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</si>
  <si>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</si>
  <si>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</si>
  <si>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</si>
  <si>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</si>
  <si>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</si>
  <si>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</si>
  <si>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</si>
  <si>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</si>
  <si>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</si>
  <si>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</si>
  <si>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</si>
  <si>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</si>
  <si>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</si>
  <si>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</si>
  <si>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</si>
  <si>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</si>
  <si>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</si>
  <si>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</si>
  <si>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</si>
  <si>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</si>
  <si>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</si>
  <si>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</si>
  <si>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</si>
  <si>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</si>
  <si>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</si>
  <si>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</si>
  <si>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</si>
  <si>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</si>
  <si>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</si>
  <si>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</si>
  <si>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</si>
  <si>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</si>
  <si>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</si>
  <si>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</si>
  <si>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</si>
  <si>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</si>
  <si>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</si>
  <si>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</si>
  <si>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</si>
  <si>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</si>
  <si>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</si>
  <si>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</si>
  <si>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</si>
  <si>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</si>
  <si>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</si>
  <si>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</si>
  <si>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</si>
  <si>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</si>
  <si>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</si>
  <si>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</si>
  <si>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</si>
  <si>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</si>
  <si>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</si>
  <si>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</si>
  <si>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</si>
  <si>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</si>
  <si>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</si>
  <si>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</si>
  <si>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</si>
  <si>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</si>
  <si>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</si>
  <si>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</si>
  <si>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</si>
  <si>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</si>
  <si>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</si>
  <si>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</si>
  <si>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</si>
  <si>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</si>
  <si>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</si>
  <si>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</si>
  <si>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</si>
  <si>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</si>
  <si>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</si>
  <si>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</si>
  <si>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</si>
  <si>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</si>
  <si>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</si>
  <si>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</si>
  <si>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</si>
  <si>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</si>
  <si>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</si>
  <si>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</si>
  <si>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</si>
  <si>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</si>
  <si>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</si>
  <si>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</si>
  <si>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</si>
  <si>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</si>
  <si>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</si>
  <si>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</si>
  <si>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</si>
  <si>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</si>
  <si>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</si>
  <si>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</si>
  <si>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</si>
  <si>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</si>
  <si>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</si>
  <si>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</si>
  <si>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</si>
  <si>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</si>
  <si>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</si>
  <si>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</si>
  <si>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</si>
  <si>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</si>
  <si>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</si>
  <si>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</si>
  <si>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</si>
  <si>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</si>
  <si>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</si>
  <si>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</si>
  <si>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</si>
  <si>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</si>
  <si>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</si>
  <si>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</si>
  <si>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</si>
  <si>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</si>
  <si>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</si>
  <si>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</si>
  <si>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</si>
  <si>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</si>
  <si>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</si>
  <si>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</si>
  <si>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</si>
  <si>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</si>
  <si>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</si>
  <si>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</si>
  <si>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</si>
  <si>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</si>
  <si>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</si>
  <si>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</si>
  <si>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</si>
  <si>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</si>
  <si>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</si>
  <si>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</si>
  <si>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</si>
  <si>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</si>
  <si>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</si>
  <si>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</si>
  <si>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</si>
  <si>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</si>
  <si>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</si>
  <si>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</si>
  <si>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</si>
  <si>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</si>
  <si>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</si>
  <si>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</si>
  <si>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</si>
  <si>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</si>
  <si>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</si>
  <si>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</si>
  <si>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</si>
  <si>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</si>
  <si>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</si>
  <si>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</si>
  <si>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</si>
  <si>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</si>
  <si>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</si>
  <si>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</si>
  <si>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</si>
  <si>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</si>
  <si>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</si>
  <si>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</si>
  <si>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</si>
  <si>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</si>
  <si>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</si>
  <si>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</si>
  <si>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</si>
  <si>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</si>
  <si>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</si>
  <si>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</si>
  <si>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</si>
  <si>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</si>
  <si>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</si>
  <si>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</si>
  <si>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</si>
  <si>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</si>
  <si>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</si>
  <si>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</si>
  <si>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</si>
  <si>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</si>
  <si>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</si>
  <si>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</si>
  <si>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</si>
  <si>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</si>
  <si>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</si>
  <si>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</si>
  <si>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</si>
  <si>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</si>
  <si>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</si>
  <si>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</si>
  <si>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</si>
  <si>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</si>
  <si>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</si>
  <si>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</si>
  <si>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</si>
  <si>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</si>
  <si>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</si>
  <si>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</si>
  <si>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</si>
  <si>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</si>
  <si>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</si>
  <si>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</si>
  <si>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</si>
  <si>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</si>
  <si>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</si>
  <si>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</si>
  <si>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</si>
  <si>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</si>
  <si>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</si>
  <si>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</si>
  <si>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</si>
  <si>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</si>
  <si>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</si>
  <si>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</si>
  <si>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</si>
  <si>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</si>
  <si>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</si>
  <si>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</si>
  <si>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</si>
  <si>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</si>
  <si>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</si>
  <si>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</si>
  <si>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</si>
  <si>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</si>
  <si>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</si>
  <si>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</si>
  <si>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</si>
  <si>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</si>
  <si>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</si>
  <si>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</si>
  <si>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</si>
  <si>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</si>
  <si>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</si>
  <si>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</si>
  <si>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</si>
  <si>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</si>
  <si>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</si>
  <si>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</si>
  <si>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</si>
  <si>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</si>
  <si>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</si>
  <si>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</si>
  <si>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</si>
  <si>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</si>
  <si>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</si>
  <si>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</si>
  <si>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</si>
  <si>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</si>
  <si>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</si>
  <si>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</si>
  <si>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</si>
  <si>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</si>
  <si>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</si>
  <si>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</si>
  <si>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</si>
  <si>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</si>
  <si>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</si>
  <si>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</si>
  <si>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</si>
  <si>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</si>
  <si>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</si>
  <si>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</si>
  <si>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</si>
  <si>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</si>
  <si>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</si>
  <si>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</si>
  <si>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</si>
  <si>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</si>
  <si>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</si>
  <si>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</si>
  <si>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</si>
  <si>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</si>
  <si>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</si>
  <si>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</si>
  <si>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</si>
  <si>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</si>
  <si>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</si>
  <si>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</si>
  <si>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</si>
  <si>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</si>
  <si>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</si>
  <si>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</si>
  <si>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</si>
  <si>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</si>
  <si>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</si>
  <si>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</si>
  <si>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</si>
  <si>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</si>
  <si>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</si>
  <si>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</si>
  <si>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</si>
  <si>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</si>
  <si>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</si>
  <si>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</si>
  <si>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</si>
  <si>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</si>
  <si>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</si>
  <si>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</si>
  <si>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</si>
  <si>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</si>
  <si>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</si>
  <si>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</si>
  <si>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</si>
  <si>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</si>
  <si>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</si>
  <si>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</si>
  <si>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</si>
  <si>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</si>
  <si>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</si>
  <si>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</si>
  <si>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</si>
  <si>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</si>
  <si>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</si>
  <si>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</si>
  <si>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</si>
  <si>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</si>
  <si>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</si>
  <si>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</si>
  <si>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</si>
  <si>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</si>
  <si>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</si>
  <si>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</si>
  <si>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</si>
  <si>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</si>
  <si>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</si>
  <si>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</si>
  <si>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</si>
  <si>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</si>
  <si>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</si>
  <si>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</si>
  <si>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</si>
  <si>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</si>
  <si>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</si>
  <si>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</si>
  <si>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</si>
  <si>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</si>
  <si>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</si>
  <si>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</si>
  <si>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</si>
  <si>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</si>
  <si>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</si>
  <si>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</si>
  <si>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</si>
  <si>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</si>
  <si>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</si>
  <si>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</si>
  <si>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</si>
  <si>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</si>
  <si>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</si>
  <si>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</si>
  <si>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</si>
  <si>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</si>
  <si>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</si>
  <si>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</si>
  <si>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</si>
  <si>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</si>
  <si>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</si>
  <si>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</si>
  <si>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</si>
  <si>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</si>
  <si>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</si>
  <si>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</si>
  <si>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</si>
  <si>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</si>
  <si>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</si>
  <si>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</si>
  <si>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</si>
  <si>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</si>
  <si>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</si>
  <si>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</si>
  <si>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</si>
  <si>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</si>
  <si>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</si>
  <si>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</si>
  <si>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</si>
  <si>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</si>
  <si>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</si>
  <si>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</si>
  <si>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</si>
  <si>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</si>
  <si>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</si>
  <si>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</si>
  <si>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</si>
  <si>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</si>
  <si>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</si>
  <si>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</si>
  <si>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</si>
  <si>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</si>
  <si>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</si>
  <si>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</si>
  <si>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</si>
  <si>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</si>
  <si>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</si>
  <si>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</si>
  <si>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</si>
  <si>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</si>
  <si>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</si>
  <si>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</si>
  <si>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</si>
  <si>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</si>
  <si>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</si>
  <si>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</si>
  <si>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</si>
  <si>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</si>
  <si>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</si>
  <si>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</si>
  <si>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</si>
  <si>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</si>
  <si>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</si>
  <si>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</si>
  <si>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</si>
  <si>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</si>
  <si>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</si>
  <si>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</si>
  <si>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</si>
  <si>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</si>
  <si>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</si>
  <si>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</si>
  <si>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</si>
  <si>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</si>
  <si>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</si>
  <si>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</si>
  <si>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</si>
  <si>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</si>
  <si>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</si>
  <si>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</si>
  <si>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</si>
  <si>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</si>
  <si>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</si>
  <si>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</si>
  <si>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</si>
  <si>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</si>
  <si>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</si>
  <si>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</si>
  <si>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</si>
  <si>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</si>
  <si>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</si>
  <si>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</si>
  <si>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</si>
  <si>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</si>
  <si>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</si>
  <si>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</si>
  <si>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</si>
  <si>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</si>
  <si>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</si>
  <si>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</si>
  <si>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</si>
  <si>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</si>
  <si>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</si>
  <si>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</si>
  <si>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</si>
  <si>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</si>
  <si>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</si>
  <si>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</si>
  <si>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</si>
  <si>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</si>
  <si>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</si>
  <si>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</si>
  <si>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</si>
  <si>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</si>
  <si>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Информация по подписанным Фондом проектам в рамках Механизма кредитования приоритетных проектов по состоянию на   28.04.2023г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</si>
</sst>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6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activeCell="G415" sqref="G415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954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9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3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3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3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3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3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3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3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3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3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3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3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3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3" s="33" customFormat="1" ht="33.75" customHeight="1" x14ac:dyDescent="0.25">
      <c r="A429" s="8">
        <f t="shared" si="6"/>
        <v>426</v>
      </c>
      <c r="B429" s="7" t="s">
        <v>40</v>
      </c>
      <c r="C429" s="7" t="s">
        <v>584</v>
      </c>
      <c r="D429" s="8" t="s">
        <v>952</v>
      </c>
      <c r="E429" s="7" t="s">
        <v>953</v>
      </c>
      <c r="F429" s="8" t="s">
        <v>8</v>
      </c>
      <c r="G429" s="7" t="s">
        <v>683</v>
      </c>
      <c r="H429" s="57">
        <v>30000000</v>
      </c>
      <c r="I429" s="58">
        <v>13781000</v>
      </c>
      <c r="J429" s="11">
        <v>45030.3648958333</v>
      </c>
      <c r="K429" s="11">
        <v>45037.6563425926</v>
      </c>
      <c r="L429" s="7" t="s">
        <v>22</v>
      </c>
      <c r="M429" s="53" t="s">
        <v>32</v>
      </c>
    </row>
    <row r="430" spans="1:13" s="33" customFormat="1" ht="33.75" customHeight="1" x14ac:dyDescent="0.25">
      <c r="A430" s="34"/>
      <c r="D430" s="34"/>
      <c r="F430" s="34"/>
      <c r="H430" s="61"/>
      <c r="I430" s="59"/>
      <c r="J430" s="62"/>
      <c r="K430" s="62"/>
      <c r="M430" s="60"/>
    </row>
    <row r="431" spans="1:13" s="33" customFormat="1" ht="22.5" customHeight="1" x14ac:dyDescent="0.25">
      <c r="D431" s="34"/>
      <c r="H431" s="61"/>
      <c r="I431" s="59"/>
      <c r="J431" s="62"/>
      <c r="K431" s="62"/>
      <c r="M431" s="60"/>
    </row>
    <row r="432" spans="1:13" s="33" customFormat="1" ht="22.5" customHeight="1" x14ac:dyDescent="0.25">
      <c r="D432" s="34"/>
      <c r="H432" s="61"/>
      <c r="I432" s="59"/>
      <c r="J432" s="62"/>
      <c r="K432" s="62"/>
      <c r="M432" s="60"/>
    </row>
    <row r="433" spans="3:15" ht="42" customHeight="1" x14ac:dyDescent="0.25">
      <c r="C433" s="1" t="s">
        <v>884</v>
      </c>
      <c r="D433" s="6">
        <v>426</v>
      </c>
      <c r="E433" s="1" t="s">
        <v>661</v>
      </c>
      <c r="H433" s="65">
        <f>SUBTOTAL(9,H4:H432)</f>
        <v>115109126185.00999</v>
      </c>
      <c r="I433" s="65">
        <f>SUBTOTAL(9,I4:I432)</f>
        <v>49657215883.730003</v>
      </c>
      <c r="L433" s="1" t="s">
        <v>661</v>
      </c>
      <c r="O433" s="1" t="s">
        <v>661</v>
      </c>
    </row>
    <row r="434" spans="3:15" ht="22.5" customHeight="1" x14ac:dyDescent="0.25">
      <c r="C434" s="1" t="s">
        <v>885</v>
      </c>
      <c r="D434" s="6">
        <v>0</v>
      </c>
    </row>
    <row r="435" spans="3:15" ht="31.5" customHeight="1" x14ac:dyDescent="0.25">
      <c r="C435" s="1" t="s">
        <v>886</v>
      </c>
      <c r="D435" s="6">
        <f>D433+D434</f>
        <v>426</v>
      </c>
      <c r="M435" s="41" t="s">
        <v>661</v>
      </c>
    </row>
    <row r="436" spans="3:15" x14ac:dyDescent="0.25">
      <c r="F436" s="1" t="s">
        <v>661</v>
      </c>
      <c r="G436" s="1" t="s">
        <v>661</v>
      </c>
      <c r="H436" s="43">
        <f>H433/1000000</f>
        <v>115109.12618501</v>
      </c>
      <c r="I436" s="44">
        <f>I433/1000000</f>
        <v>49657.215883730001</v>
      </c>
    </row>
    <row r="437" spans="3:15" x14ac:dyDescent="0.25">
      <c r="F437" s="1" t="s">
        <v>661</v>
      </c>
    </row>
    <row r="438" spans="3:15" x14ac:dyDescent="0.25">
      <c r="G438" s="41"/>
    </row>
    <row r="439" spans="3:15" x14ac:dyDescent="0.25">
      <c r="G439" s="41"/>
      <c r="I439" s="44"/>
    </row>
    <row r="440" spans="3:15" x14ac:dyDescent="0.25">
      <c r="G440" s="41"/>
      <c r="H440" s="43">
        <f>H433/1000000000</f>
        <v>115.10912618501</v>
      </c>
      <c r="I440" s="44">
        <f>I433/1000000000</f>
        <v>49.657215883730004</v>
      </c>
    </row>
    <row r="441" spans="3:15" x14ac:dyDescent="0.25">
      <c r="F441" s="43"/>
      <c r="G441" s="43"/>
      <c r="H441" s="43"/>
      <c r="I441" s="44"/>
    </row>
    <row r="442" spans="3:15" x14ac:dyDescent="0.25">
      <c r="F442" s="1" t="s">
        <v>661</v>
      </c>
      <c r="G442" s="1" t="s">
        <v>661</v>
      </c>
    </row>
    <row r="443" spans="3:15" x14ac:dyDescent="0.25">
      <c r="E443" s="1" t="s">
        <v>661</v>
      </c>
      <c r="F443" s="41" t="s">
        <v>661</v>
      </c>
      <c r="G443" s="41"/>
      <c r="H443" s="43"/>
      <c r="I443" s="44"/>
    </row>
    <row r="444" spans="3:15" x14ac:dyDescent="0.25">
      <c r="E444" s="1" t="s">
        <v>661</v>
      </c>
      <c r="G444" s="1" t="s">
        <v>661</v>
      </c>
      <c r="H444" s="1" t="s">
        <v>661</v>
      </c>
    </row>
    <row r="445" spans="3:15" x14ac:dyDescent="0.25">
      <c r="D445" s="6" t="s">
        <v>661</v>
      </c>
      <c r="F445" s="41"/>
      <c r="G445" s="41"/>
    </row>
    <row r="446" spans="3:15" x14ac:dyDescent="0.25">
      <c r="F446" s="41"/>
      <c r="G446" s="41" t="s">
        <v>661</v>
      </c>
    </row>
    <row r="447" spans="3:15" x14ac:dyDescent="0.25">
      <c r="D447" s="6" t="s">
        <v>661</v>
      </c>
      <c r="F447" s="43"/>
      <c r="G447" s="43" t="s">
        <v>661</v>
      </c>
      <c r="H447" s="43"/>
      <c r="I447" s="44"/>
    </row>
    <row r="448" spans="3:15" x14ac:dyDescent="0.25">
      <c r="H448" s="41"/>
      <c r="I448" s="42"/>
    </row>
    <row r="449" spans="5:10" x14ac:dyDescent="0.25">
      <c r="E449" s="1" t="s">
        <v>661</v>
      </c>
      <c r="F449" s="1" t="s">
        <v>661</v>
      </c>
      <c r="G449" s="41"/>
      <c r="H449" s="41" t="s">
        <v>661</v>
      </c>
      <c r="I449" s="42"/>
    </row>
    <row r="452" spans="5:10" x14ac:dyDescent="0.25">
      <c r="G452" s="1" t="s">
        <v>661</v>
      </c>
    </row>
    <row r="453" spans="5:10" x14ac:dyDescent="0.25">
      <c r="F453" s="1" t="s">
        <v>661</v>
      </c>
      <c r="H453" s="43"/>
      <c r="I453" s="43"/>
      <c r="J453" s="1" t="s">
        <v>661</v>
      </c>
    </row>
    <row r="454" spans="5:10" x14ac:dyDescent="0.25">
      <c r="H454" s="41"/>
      <c r="I454" s="42"/>
    </row>
    <row r="457" spans="5:10" x14ac:dyDescent="0.25">
      <c r="G457" s="1" t="s">
        <v>661</v>
      </c>
      <c r="H457" s="41"/>
      <c r="I457" s="41"/>
    </row>
    <row r="458" spans="5:10" x14ac:dyDescent="0.25">
      <c r="H458" s="1" t="s">
        <v>661</v>
      </c>
    </row>
    <row r="460" spans="5:10" x14ac:dyDescent="0.25">
      <c r="G460" s="1" t="s">
        <v>661</v>
      </c>
    </row>
    <row r="462" spans="5:10" x14ac:dyDescent="0.25">
      <c r="I462" s="6" t="s">
        <v>661</v>
      </c>
    </row>
    <row r="466" spans="7:7" x14ac:dyDescent="0.25">
      <c r="G466" s="1" t="s">
        <v>661</v>
      </c>
    </row>
  </sheetData>
  <autoFilter ref="A2:M429"/>
  <mergeCells count="1">
    <mergeCell ref="A1:M1"/>
  </mergeCells>
  <conditionalFormatting sqref="H436:I43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2023-05-02T01:45:27Z</dcterms:modified>
</cp:coreProperties>
</file>